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31" yWindow="65521" windowWidth="20055" windowHeight="11760" tabRatio="292" activeTab="0"/>
  </bookViews>
  <sheets>
    <sheet name="Input Data" sheetId="1" r:id="rId1"/>
    <sheet name="Training Estimates" sheetId="2" r:id="rId2"/>
    <sheet name="Notes" sheetId="3" r:id="rId3"/>
  </sheets>
  <definedNames>
    <definedName name="Enter_data_in_this_column">'Input Data'!$B$1</definedName>
    <definedName name="Note_that_the_calculations_on_this_page_are_based_upon_the_data_enter_into_the__Input_Data__spreadsheet">'Training Estimates'!$A$1</definedName>
  </definedNames>
  <calcPr fullCalcOnLoad="1"/>
</workbook>
</file>

<file path=xl/sharedStrings.xml><?xml version="1.0" encoding="utf-8"?>
<sst xmlns="http://schemas.openxmlformats.org/spreadsheetml/2006/main" count="80" uniqueCount="74">
  <si>
    <t>If course is blended learning, then enter percentage of time instructors will be used. For example, if 1/2 the class is asynchronous elearning, then enter 0.5</t>
  </si>
  <si>
    <t>Grand Total</t>
  </si>
  <si>
    <t>hours</t>
  </si>
  <si>
    <t>based on salary of $60,000 per year</t>
  </si>
  <si>
    <t>based on salary of $80,000 per year</t>
  </si>
  <si>
    <t>Labor Cost</t>
  </si>
  <si>
    <t>Enter 1.2 for new designers, 1 for average skill sets, and 0.8 for designers with advanced skills</t>
  </si>
  <si>
    <t>Travel cost</t>
  </si>
  <si>
    <t>Travel costs</t>
  </si>
  <si>
    <t>Total</t>
  </si>
  <si>
    <t>Instructional Designer labor cost</t>
  </si>
  <si>
    <t>Instructor labor cost</t>
  </si>
  <si>
    <t>Learner's wages</t>
  </si>
  <si>
    <t>per hour</t>
  </si>
  <si>
    <t>Average pay of learner</t>
  </si>
  <si>
    <t>Difficulty Level to design course</t>
  </si>
  <si>
    <t>Enter 1 for little or no multimedia, 1.5 for some multimedia, and 2 if the course is composed mostly of multimedia</t>
  </si>
  <si>
    <t>Note: You might have to adjust the percentages to fit your organization, if so, ensure the percentage add up to 100%</t>
  </si>
  <si>
    <t>Enter average travel cost for a participant</t>
  </si>
  <si>
    <t>Note: Enter your own data in column B. In addition, you might have to adjust the numbers in column C to fit your own organization</t>
  </si>
  <si>
    <t>Number of Instructors per hour of training</t>
  </si>
  <si>
    <t>Note that the calculations on this page are based upon the data enter into the "Input Data" spreadsheet</t>
  </si>
  <si>
    <t>Equipment</t>
  </si>
  <si>
    <t xml:space="preserve">Outside vendor </t>
  </si>
  <si>
    <t>Consultant</t>
  </si>
  <si>
    <t>Video</t>
  </si>
  <si>
    <t>Misc Costs:</t>
  </si>
  <si>
    <t>per hour </t>
  </si>
  <si>
    <t>four to eight hours development time to produce 1/2 to 2 pages</t>
  </si>
  <si>
    <t> </t>
  </si>
  <si>
    <t>Conduct Course Content/Learning Analysis</t>
  </si>
  <si>
    <t>Develop Instructional Media Design Package</t>
  </si>
  <si>
    <t>Develop Prototype Lesson</t>
  </si>
  <si>
    <t>Develop Flowcharts</t>
  </si>
  <si>
    <t>Develop Script/Storyboards</t>
  </si>
  <si>
    <t>Produce/Acquire Media (Photos, audio, video)</t>
  </si>
  <si>
    <t>Author Course</t>
  </si>
  <si>
    <t>Other</t>
  </si>
  <si>
    <t>Misc (in dollars)</t>
  </si>
  <si>
    <t>Evaluate the Course (In-Process Reviews)</t>
  </si>
  <si>
    <t>Enter data in this column</t>
  </si>
  <si>
    <t>Needs Assessment</t>
  </si>
  <si>
    <t>Percentage of Time</t>
  </si>
  <si>
    <t>Hours</t>
  </si>
  <si>
    <t>Total Hours to create course</t>
  </si>
  <si>
    <t>Multimedia Level</t>
  </si>
  <si>
    <t>Experience Level of Designers</t>
  </si>
  <si>
    <t>Course Development</t>
  </si>
  <si>
    <t>Class Size</t>
  </si>
  <si>
    <t>Learners</t>
  </si>
  <si>
    <t>Total number of learners to be trained</t>
  </si>
  <si>
    <t>Instructor Prep Time</t>
  </si>
  <si>
    <t>Cost</t>
  </si>
  <si>
    <t>Prepare Project Plan</t>
  </si>
  <si>
    <t>Course is between five and ten days, then 2.5 hours of preparation for each hour of training.</t>
  </si>
  <si>
    <t>Course is over 10 days, then 2 hours of preparation for each hour of training.</t>
  </si>
  <si>
    <t>Instructor Preparation:</t>
  </si>
  <si>
    <t>This tool is part of a larger set at:</t>
  </si>
  <si>
    <t>http://nwlink.com/~donclark/hrd/templates/templates.html</t>
  </si>
  <si>
    <t>per-finished-minutes (PFM) depending upon concept, locations, talent, special effects, etc. </t>
  </si>
  <si>
    <t>per slide</t>
  </si>
  <si>
    <t>per minute </t>
  </si>
  <si>
    <t>(Dugan Laird, in "Approaches to Training and Development," (1985) Based on U.S. Civil Service estimate):</t>
  </si>
  <si>
    <t xml:space="preserve">Produce a video </t>
  </si>
  <si>
    <t>Produce slides  </t>
  </si>
  <si>
    <t>Produce audio tape</t>
  </si>
  <si>
    <t>Student guide</t>
  </si>
  <si>
    <t xml:space="preserve">Instructional Designer </t>
  </si>
  <si>
    <t>Management or Organization Specialist</t>
  </si>
  <si>
    <t>Outside Consultant or Specialist</t>
  </si>
  <si>
    <t>Course is five days or less, then 3 hours of preparation for each hour of training.</t>
  </si>
  <si>
    <t>Results are are given in the "Training Estimates" worksheet</t>
  </si>
  <si>
    <t>Duration of course (hours)</t>
  </si>
  <si>
    <t xml:space="preserve">Enter 30 for average class, 40 for more advanced training classes, or 50 for highly technical training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</si>
</sst>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#,##0.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u val="single"/>
      <sz val="12"/>
      <color indexed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4" fillId="0" borderId="0" xfId="53" applyAlignment="1" applyProtection="1">
      <alignment/>
      <protection/>
    </xf>
    <xf numFmtId="0" fontId="4" fillId="0" borderId="0" xfId="53" applyAlignment="1" applyProtection="1">
      <alignment wrapText="1"/>
      <protection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wlink.com/~donclark/hrd/templates/template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9"/>
  <sheetViews>
    <sheetView tabSelected="1" zoomScalePageLayoutView="0" workbookViewId="0" topLeftCell="A1">
      <selection activeCell="B2" sqref="B2"/>
    </sheetView>
  </sheetViews>
  <sheetFormatPr defaultColWidth="10.75390625" defaultRowHeight="12.75"/>
  <cols>
    <col min="1" max="1" width="22.75390625" style="2" customWidth="1"/>
    <col min="2" max="2" width="10.75390625" style="2" customWidth="1"/>
    <col min="3" max="3" width="48.75390625" style="2" customWidth="1"/>
    <col min="4" max="4" width="10.75390625" style="2" customWidth="1"/>
    <col min="5" max="5" width="11.125" style="2" bestFit="1" customWidth="1"/>
    <col min="6" max="6" width="13.00390625" style="2" customWidth="1"/>
    <col min="7" max="16384" width="10.75390625" style="2" customWidth="1"/>
  </cols>
  <sheetData>
    <row r="1" spans="1:2" ht="38.25">
      <c r="A1" s="9" t="s">
        <v>47</v>
      </c>
      <c r="B1" s="9" t="s">
        <v>40</v>
      </c>
    </row>
    <row r="2" spans="1:3" ht="25.5">
      <c r="A2" s="2" t="s">
        <v>72</v>
      </c>
      <c r="B2" s="2">
        <v>2</v>
      </c>
      <c r="C2" s="2" t="s">
        <v>43</v>
      </c>
    </row>
    <row r="3" spans="1:3" ht="25.5">
      <c r="A3" s="2" t="s">
        <v>15</v>
      </c>
      <c r="B3" s="2">
        <v>40</v>
      </c>
      <c r="C3" s="2" t="s">
        <v>73</v>
      </c>
    </row>
    <row r="4" spans="1:3" ht="38.25">
      <c r="A4" s="6" t="s">
        <v>45</v>
      </c>
      <c r="B4" s="2">
        <v>1.5</v>
      </c>
      <c r="C4" s="2" t="s">
        <v>16</v>
      </c>
    </row>
    <row r="5" spans="1:3" ht="25.5">
      <c r="A5" s="2" t="s">
        <v>46</v>
      </c>
      <c r="B5" s="2">
        <v>0.8</v>
      </c>
      <c r="C5" s="2" t="s">
        <v>6</v>
      </c>
    </row>
    <row r="6" spans="1:3" ht="38.25">
      <c r="A6" s="2" t="s">
        <v>20</v>
      </c>
      <c r="B6" s="2">
        <v>0.5</v>
      </c>
      <c r="C6" s="2" t="s">
        <v>0</v>
      </c>
    </row>
    <row r="8" ht="12.75">
      <c r="A8" s="9" t="s">
        <v>49</v>
      </c>
    </row>
    <row r="9" spans="1:2" ht="25.5">
      <c r="A9" s="2" t="s">
        <v>50</v>
      </c>
      <c r="B9" s="2">
        <v>20</v>
      </c>
    </row>
    <row r="10" spans="1:2" ht="12.75">
      <c r="A10" s="2" t="s">
        <v>48</v>
      </c>
      <c r="B10" s="2">
        <v>4</v>
      </c>
    </row>
    <row r="11" spans="1:6" ht="12.75">
      <c r="A11" s="2" t="s">
        <v>7</v>
      </c>
      <c r="B11" s="3">
        <v>1200</v>
      </c>
      <c r="C11" t="s">
        <v>18</v>
      </c>
      <c r="D11"/>
      <c r="E11"/>
      <c r="F11"/>
    </row>
    <row r="12" spans="1:6" ht="12.75">
      <c r="A12" s="2" t="s">
        <v>14</v>
      </c>
      <c r="B12" s="3">
        <v>23</v>
      </c>
      <c r="C12" t="s">
        <v>13</v>
      </c>
      <c r="D12"/>
      <c r="E12"/>
      <c r="F12"/>
    </row>
    <row r="13" spans="3:6" ht="12.75">
      <c r="C13"/>
      <c r="D13"/>
      <c r="E13"/>
      <c r="F13"/>
    </row>
    <row r="14" spans="1:6" ht="12.75">
      <c r="A14" s="9" t="s">
        <v>38</v>
      </c>
      <c r="C14"/>
      <c r="D14"/>
      <c r="E14"/>
      <c r="F14"/>
    </row>
    <row r="15" spans="1:6" ht="12.75">
      <c r="A15" t="s">
        <v>22</v>
      </c>
      <c r="B15" s="3">
        <v>350</v>
      </c>
      <c r="C15"/>
      <c r="D15"/>
      <c r="E15"/>
      <c r="F15"/>
    </row>
    <row r="16" spans="1:6" ht="12.75">
      <c r="A16" t="s">
        <v>23</v>
      </c>
      <c r="B16" s="3">
        <v>0</v>
      </c>
      <c r="C16"/>
      <c r="D16"/>
      <c r="E16"/>
      <c r="F16"/>
    </row>
    <row r="17" spans="1:6" ht="12.75">
      <c r="A17" t="s">
        <v>24</v>
      </c>
      <c r="B17" s="3">
        <v>0</v>
      </c>
      <c r="D17"/>
      <c r="E17"/>
      <c r="F17"/>
    </row>
    <row r="18" spans="1:6" ht="12.75">
      <c r="A18" t="s">
        <v>25</v>
      </c>
      <c r="B18" s="3">
        <v>600</v>
      </c>
      <c r="C18"/>
      <c r="D18"/>
      <c r="E18"/>
      <c r="F18"/>
    </row>
    <row r="19" spans="1:6" ht="12.75">
      <c r="A19" s="2" t="s">
        <v>37</v>
      </c>
      <c r="B19" s="3">
        <v>160</v>
      </c>
      <c r="C19"/>
      <c r="D19"/>
      <c r="E19"/>
      <c r="F19"/>
    </row>
    <row r="20" spans="3:6" ht="12.75">
      <c r="C20"/>
      <c r="D20"/>
      <c r="E20"/>
      <c r="F20"/>
    </row>
    <row r="21" spans="3:6" ht="12.75">
      <c r="C21"/>
      <c r="D21"/>
      <c r="E21"/>
      <c r="F21"/>
    </row>
    <row r="22" spans="3:6" ht="18" customHeight="1">
      <c r="C22" s="17" t="s">
        <v>71</v>
      </c>
      <c r="D22"/>
      <c r="E22"/>
      <c r="F22"/>
    </row>
    <row r="24" ht="90">
      <c r="C24" s="15" t="s">
        <v>19</v>
      </c>
    </row>
    <row r="25" ht="12.75">
      <c r="C25" s="2" t="s">
        <v>29</v>
      </c>
    </row>
    <row r="26" ht="12.75">
      <c r="C26" s="2" t="s">
        <v>57</v>
      </c>
    </row>
    <row r="27" ht="25.5">
      <c r="C27" s="14" t="s">
        <v>58</v>
      </c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9" ht="12.75">
      <c r="A100"/>
      <c r="B100"/>
      <c r="C100"/>
      <c r="D100"/>
      <c r="E100"/>
      <c r="F100"/>
      <c r="G100"/>
      <c r="I100" s="2" t="s">
        <v>52</v>
      </c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</sheetData>
  <sheetProtection/>
  <hyperlinks>
    <hyperlink ref="C22" location="Note_that_the_calculations_on_this_page_are_based_upon_the_data_enter_into_the__Input_Data__spreadsheet" display="Results are are given in the &quot;Training Estimates&quot; worksheet"/>
    <hyperlink ref="C27" r:id="rId1" display="http://nwlink.com/~donclark/hrd/templates/templates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D26" sqref="D26"/>
    </sheetView>
  </sheetViews>
  <sheetFormatPr defaultColWidth="11.00390625" defaultRowHeight="12.75"/>
  <cols>
    <col min="1" max="1" width="34.375" style="0" customWidth="1"/>
    <col min="2" max="4" width="11.00390625" style="0" customWidth="1"/>
    <col min="5" max="5" width="36.00390625" style="0" customWidth="1"/>
    <col min="6" max="6" width="11.75390625" style="0" customWidth="1"/>
  </cols>
  <sheetData>
    <row r="1" ht="12.75">
      <c r="A1" s="13" t="s">
        <v>21</v>
      </c>
    </row>
    <row r="3" spans="1:4" ht="25.5">
      <c r="A3" s="2"/>
      <c r="B3" s="2" t="s">
        <v>42</v>
      </c>
      <c r="C3" s="9" t="s">
        <v>43</v>
      </c>
      <c r="D3" s="2"/>
    </row>
    <row r="4" spans="1:4" ht="12.75">
      <c r="A4" s="2" t="s">
        <v>41</v>
      </c>
      <c r="B4" s="7">
        <v>0.03</v>
      </c>
      <c r="C4" s="8">
        <f>B4*C14</f>
        <v>2.88</v>
      </c>
      <c r="D4" s="2"/>
    </row>
    <row r="5" spans="1:4" ht="12.75">
      <c r="A5" s="2" t="s">
        <v>53</v>
      </c>
      <c r="B5" s="7">
        <v>0.02</v>
      </c>
      <c r="C5" s="8">
        <f>B5*C14</f>
        <v>1.92</v>
      </c>
      <c r="D5" s="2"/>
    </row>
    <row r="6" spans="1:4" ht="25.5">
      <c r="A6" s="2" t="s">
        <v>30</v>
      </c>
      <c r="B6" s="7">
        <v>0.05</v>
      </c>
      <c r="C6" s="8">
        <f>B6*C14</f>
        <v>4.800000000000001</v>
      </c>
      <c r="D6" s="2"/>
    </row>
    <row r="7" spans="1:4" ht="25.5">
      <c r="A7" s="2" t="s">
        <v>31</v>
      </c>
      <c r="B7" s="7">
        <v>0.1</v>
      </c>
      <c r="C7" s="8">
        <f>B7*C14</f>
        <v>9.600000000000001</v>
      </c>
      <c r="D7" s="2"/>
    </row>
    <row r="8" spans="1:4" ht="12.75">
      <c r="A8" s="2" t="s">
        <v>32</v>
      </c>
      <c r="B8" s="7">
        <v>0.05</v>
      </c>
      <c r="C8" s="8">
        <f>B8*C14</f>
        <v>4.800000000000001</v>
      </c>
      <c r="D8" s="2"/>
    </row>
    <row r="9" spans="1:4" ht="12.75">
      <c r="A9" s="2" t="s">
        <v>33</v>
      </c>
      <c r="B9" s="7">
        <v>0.03</v>
      </c>
      <c r="C9" s="8">
        <f>B9*C14</f>
        <v>2.88</v>
      </c>
      <c r="D9" s="2"/>
    </row>
    <row r="10" spans="1:4" ht="12.75">
      <c r="A10" s="2" t="s">
        <v>34</v>
      </c>
      <c r="B10" s="7">
        <v>0.19</v>
      </c>
      <c r="C10" s="8">
        <f>B10*C14</f>
        <v>18.240000000000002</v>
      </c>
      <c r="D10" s="2"/>
    </row>
    <row r="11" spans="1:4" ht="25.5">
      <c r="A11" s="2" t="s">
        <v>35</v>
      </c>
      <c r="B11" s="7">
        <v>0.13</v>
      </c>
      <c r="C11" s="8">
        <f>B11*C14</f>
        <v>12.48</v>
      </c>
      <c r="D11" s="2"/>
    </row>
    <row r="12" spans="1:4" ht="12.75">
      <c r="A12" s="2" t="s">
        <v>36</v>
      </c>
      <c r="B12" s="7">
        <v>0.3</v>
      </c>
      <c r="C12" s="8">
        <f>B12*C14</f>
        <v>28.799999999999997</v>
      </c>
      <c r="D12" s="2"/>
    </row>
    <row r="13" spans="1:4" ht="25.5">
      <c r="A13" s="2" t="s">
        <v>39</v>
      </c>
      <c r="B13" s="7">
        <v>0.1</v>
      </c>
      <c r="C13" s="8">
        <f>B13*C14</f>
        <v>9.600000000000001</v>
      </c>
      <c r="D13" s="2"/>
    </row>
    <row r="14" spans="1:4" ht="51">
      <c r="A14" s="2"/>
      <c r="B14" s="7">
        <f>SUM(B4:B13)</f>
        <v>1.0000000000000002</v>
      </c>
      <c r="C14" s="9">
        <f>'Input Data'!B2*'Input Data'!B3*'Input Data'!B4*'Input Data'!B5</f>
        <v>96</v>
      </c>
      <c r="D14" s="12" t="s">
        <v>44</v>
      </c>
    </row>
    <row r="15" spans="1:4" ht="12.75">
      <c r="A15" s="2"/>
      <c r="B15" s="7"/>
      <c r="C15" s="9"/>
      <c r="D15" s="6"/>
    </row>
    <row r="16" spans="1:4" ht="12.75">
      <c r="A16" s="2" t="s">
        <v>51</v>
      </c>
      <c r="C16">
        <f>'Input Data'!B6*(IF('Input Data'!B2&lt;=40,Notes!B10*'Input Data'!B2,Notes!B12*'Input Data'!B2))</f>
        <v>3</v>
      </c>
      <c r="D16" s="6" t="s">
        <v>2</v>
      </c>
    </row>
    <row r="17" spans="1:4" ht="12.75">
      <c r="A17" s="2"/>
      <c r="B17" s="7"/>
      <c r="C17" s="9"/>
      <c r="D17" s="6"/>
    </row>
    <row r="18" spans="2:4" ht="12.75">
      <c r="B18" s="7"/>
      <c r="D18" s="6"/>
    </row>
    <row r="19" ht="12.75">
      <c r="C19" s="11" t="s">
        <v>5</v>
      </c>
    </row>
    <row r="20" spans="1:3" ht="12.75">
      <c r="A20" s="2" t="s">
        <v>10</v>
      </c>
      <c r="C20" s="1">
        <f>C14*Notes!B5</f>
        <v>2768.64</v>
      </c>
    </row>
    <row r="21" spans="1:3" ht="12.75">
      <c r="A21" s="2" t="s">
        <v>11</v>
      </c>
      <c r="C21" s="1">
        <f>((('Input Data'!B9/'Input Data'!B10)*'Input Data'!B2*'Input Data'!B6)+C16)*Notes!B5</f>
        <v>230.72</v>
      </c>
    </row>
    <row r="22" spans="1:3" ht="12.75">
      <c r="A22" t="s">
        <v>12</v>
      </c>
      <c r="C22" s="1">
        <f>'Input Data'!B12*'Input Data'!B9</f>
        <v>460</v>
      </c>
    </row>
    <row r="23" spans="1:3" ht="12.75">
      <c r="A23" t="s">
        <v>8</v>
      </c>
      <c r="C23" s="1">
        <f>'Input Data'!B11*'Input Data'!B9</f>
        <v>24000</v>
      </c>
    </row>
    <row r="24" spans="3:4" ht="12.75">
      <c r="C24" s="1">
        <f>SUM(C20:C23)</f>
        <v>27459.36</v>
      </c>
      <c r="D24" s="11" t="s">
        <v>9</v>
      </c>
    </row>
    <row r="26" spans="1:3" ht="12.75">
      <c r="A26" t="s">
        <v>26</v>
      </c>
      <c r="C26" s="1"/>
    </row>
    <row r="27" spans="1:3" ht="12.75">
      <c r="A27" t="s">
        <v>22</v>
      </c>
      <c r="C27" s="1">
        <f>'Input Data'!B15</f>
        <v>350</v>
      </c>
    </row>
    <row r="28" spans="1:3" ht="12.75">
      <c r="A28" t="s">
        <v>23</v>
      </c>
      <c r="C28" s="1">
        <f>'Input Data'!B16</f>
        <v>0</v>
      </c>
    </row>
    <row r="29" spans="1:3" ht="12.75">
      <c r="A29" t="s">
        <v>24</v>
      </c>
      <c r="C29" s="1">
        <f>'Input Data'!B17</f>
        <v>0</v>
      </c>
    </row>
    <row r="30" spans="1:3" ht="12.75">
      <c r="A30" t="s">
        <v>25</v>
      </c>
      <c r="C30" s="1">
        <v>600</v>
      </c>
    </row>
    <row r="31" spans="1:3" ht="12.75">
      <c r="A31" t="s">
        <v>37</v>
      </c>
      <c r="C31" s="1">
        <f>'Input Data'!B19</f>
        <v>160</v>
      </c>
    </row>
    <row r="33" spans="3:4" ht="12.75">
      <c r="C33" s="1">
        <f>SUM(C24+C27+C28+C29+C30+31)</f>
        <v>28440.36</v>
      </c>
      <c r="D33" s="11" t="s">
        <v>1</v>
      </c>
    </row>
    <row r="34" ht="60">
      <c r="E34" s="16" t="s">
        <v>17</v>
      </c>
    </row>
  </sheetData>
  <sheetProtection/>
  <hyperlinks>
    <hyperlink ref="A1" location="'Input Data'!A1" display="Note that the calculations on this page are based upon the data enter into the &quot;Input Data&quot; spreadsheet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5" sqref="B5"/>
    </sheetView>
  </sheetViews>
  <sheetFormatPr defaultColWidth="10.75390625" defaultRowHeight="12.75"/>
  <cols>
    <col min="1" max="1" width="32.25390625" style="2" bestFit="1" customWidth="1"/>
    <col min="2" max="2" width="10.75390625" style="3" customWidth="1"/>
    <col min="3" max="3" width="51.00390625" style="2" customWidth="1"/>
    <col min="4" max="16384" width="10.75390625" style="2" customWidth="1"/>
  </cols>
  <sheetData>
    <row r="1" spans="1:3" ht="24.75" customHeight="1">
      <c r="A1" s="2" t="s">
        <v>63</v>
      </c>
      <c r="B1" s="3">
        <v>2000</v>
      </c>
      <c r="C1" s="2" t="s">
        <v>59</v>
      </c>
    </row>
    <row r="2" spans="1:3" ht="24.75" customHeight="1">
      <c r="A2" s="2" t="s">
        <v>64</v>
      </c>
      <c r="B2" s="3">
        <v>25</v>
      </c>
      <c r="C2" s="2" t="s">
        <v>60</v>
      </c>
    </row>
    <row r="3" spans="1:3" ht="24.75" customHeight="1">
      <c r="A3" s="2" t="s">
        <v>65</v>
      </c>
      <c r="B3" s="3">
        <v>75</v>
      </c>
      <c r="C3" s="2" t="s">
        <v>61</v>
      </c>
    </row>
    <row r="4" spans="1:3" ht="24.75" customHeight="1">
      <c r="A4" s="2" t="s">
        <v>66</v>
      </c>
      <c r="B4" s="3">
        <v>88</v>
      </c>
      <c r="C4" s="2" t="s">
        <v>28</v>
      </c>
    </row>
    <row r="5" spans="1:3" ht="24.75" customHeight="1">
      <c r="A5" s="2" t="s">
        <v>67</v>
      </c>
      <c r="B5" s="3">
        <v>28.84</v>
      </c>
      <c r="C5" s="2" t="s">
        <v>3</v>
      </c>
    </row>
    <row r="6" spans="1:3" ht="24.75" customHeight="1">
      <c r="A6" s="2" t="s">
        <v>68</v>
      </c>
      <c r="B6" s="4">
        <v>38.46</v>
      </c>
      <c r="C6" s="2" t="s">
        <v>4</v>
      </c>
    </row>
    <row r="7" spans="1:3" ht="24.75" customHeight="1">
      <c r="A7" s="2" t="s">
        <v>69</v>
      </c>
      <c r="B7" s="3">
        <v>85</v>
      </c>
      <c r="C7" s="2" t="s">
        <v>27</v>
      </c>
    </row>
    <row r="9" spans="1:3" ht="24.75" customHeight="1">
      <c r="A9" s="2" t="s">
        <v>56</v>
      </c>
      <c r="C9" s="2" t="s">
        <v>62</v>
      </c>
    </row>
    <row r="10" spans="2:3" ht="24.75" customHeight="1">
      <c r="B10" s="5">
        <v>3</v>
      </c>
      <c r="C10" s="2" t="s">
        <v>70</v>
      </c>
    </row>
    <row r="11" spans="2:3" ht="24.75" customHeight="1">
      <c r="B11" s="10">
        <v>2.5</v>
      </c>
      <c r="C11" s="2" t="s">
        <v>54</v>
      </c>
    </row>
    <row r="12" spans="2:3" ht="24.75" customHeight="1">
      <c r="B12" s="5">
        <v>2</v>
      </c>
      <c r="C12" s="2" t="s">
        <v>55</v>
      </c>
    </row>
    <row r="14" spans="1:2" ht="12.75">
      <c r="A14"/>
      <c r="B14"/>
    </row>
    <row r="15" spans="1:2" ht="12.75">
      <c r="A15"/>
      <c r="B15"/>
    </row>
    <row r="16" spans="1:2" ht="12.75">
      <c r="A16"/>
      <c r="B16"/>
    </row>
    <row r="17" spans="1:2" ht="12.75">
      <c r="A17"/>
      <c r="B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Clark</dc:creator>
  <cp:keywords/>
  <dc:description/>
  <cp:lastModifiedBy>Don</cp:lastModifiedBy>
  <dcterms:created xsi:type="dcterms:W3CDTF">2008-01-21T20:50:53Z</dcterms:created>
  <dcterms:modified xsi:type="dcterms:W3CDTF">2013-03-04T23:44:12Z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